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tenati\Desktop\gare\16 ottobre 2018\"/>
    </mc:Choice>
  </mc:AlternateContent>
  <bookViews>
    <workbookView xWindow="0" yWindow="0" windowWidth="23040" windowHeight="7830" activeTab="2"/>
  </bookViews>
  <sheets>
    <sheet name="All5 elem B1" sheetId="6" r:id="rId1"/>
    <sheet name="All6 elem B2" sheetId="11" r:id="rId2"/>
    <sheet name="All7 elem B4" sheetId="12" r:id="rId3"/>
  </sheets>
  <definedNames>
    <definedName name="_xlnm._FilterDatabase" localSheetId="0" hidden="1">'All5 elem B1'!$A$10:$H$31</definedName>
    <definedName name="_xlnm._FilterDatabase" localSheetId="1" hidden="1">'All6 elem B2'!#REF!</definedName>
    <definedName name="_xlnm._FilterDatabase" localSheetId="2" hidden="1">'All7 elem B4'!#REF!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2" l="1"/>
  <c r="I21" i="12" s="1"/>
  <c r="F21" i="12"/>
  <c r="G21" i="12" s="1"/>
  <c r="D21" i="12"/>
  <c r="E21" i="12" s="1"/>
  <c r="B21" i="12"/>
  <c r="C21" i="12" s="1"/>
  <c r="J20" i="12"/>
  <c r="J19" i="12"/>
  <c r="J18" i="12"/>
  <c r="J17" i="12"/>
  <c r="J16" i="12"/>
  <c r="J15" i="12"/>
  <c r="J14" i="12"/>
  <c r="J13" i="12"/>
  <c r="J12" i="12"/>
  <c r="J11" i="12"/>
  <c r="L34" i="11"/>
  <c r="J31" i="11"/>
  <c r="K31" i="11" s="1"/>
  <c r="H31" i="11"/>
  <c r="I31" i="11" s="1"/>
  <c r="G31" i="11"/>
  <c r="F31" i="11"/>
  <c r="D31" i="11"/>
  <c r="E31" i="11" s="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J21" i="12" l="1"/>
  <c r="J24" i="12" s="1"/>
  <c r="L31" i="11"/>
  <c r="F17" i="6"/>
  <c r="F12" i="6" l="1"/>
  <c r="H12" i="6" s="1"/>
  <c r="F13" i="6"/>
  <c r="H13" i="6" s="1"/>
  <c r="F14" i="6"/>
  <c r="H14" i="6" s="1"/>
  <c r="F15" i="6"/>
  <c r="H15" i="6" s="1"/>
  <c r="F16" i="6"/>
  <c r="H16" i="6" s="1"/>
  <c r="H17" i="6"/>
  <c r="F18" i="6"/>
  <c r="H18" i="6" s="1"/>
  <c r="F19" i="6"/>
  <c r="H19" i="6" s="1"/>
  <c r="F20" i="6"/>
  <c r="H20" i="6" s="1"/>
  <c r="F21" i="6"/>
  <c r="H21" i="6" s="1"/>
  <c r="F22" i="6"/>
  <c r="H22" i="6" s="1"/>
  <c r="F24" i="6"/>
  <c r="H24" i="6" s="1"/>
  <c r="F25" i="6"/>
  <c r="H25" i="6" s="1"/>
  <c r="F26" i="6"/>
  <c r="H26" i="6" s="1"/>
  <c r="F27" i="6"/>
  <c r="H27" i="6" s="1"/>
  <c r="F28" i="6"/>
  <c r="H28" i="6" s="1"/>
  <c r="F29" i="6"/>
  <c r="H29" i="6" s="1"/>
  <c r="F30" i="6"/>
  <c r="H30" i="6" s="1"/>
  <c r="F11" i="6"/>
  <c r="H11" i="6" s="1"/>
  <c r="E31" i="6"/>
  <c r="D31" i="6"/>
  <c r="F23" i="6" l="1"/>
  <c r="H23" i="6" s="1"/>
  <c r="H31" i="6" s="1"/>
  <c r="H34" i="6" s="1"/>
  <c r="F31" i="6" l="1"/>
  <c r="G31" i="6" s="1"/>
</calcChain>
</file>

<file path=xl/sharedStrings.xml><?xml version="1.0" encoding="utf-8"?>
<sst xmlns="http://schemas.openxmlformats.org/spreadsheetml/2006/main" count="109" uniqueCount="48">
  <si>
    <t>Lunghezza (mm)</t>
  </si>
  <si>
    <t>DN   15 (1/2”)</t>
  </si>
  <si>
    <t>filettato</t>
  </si>
  <si>
    <t>DN   25 (1”)</t>
  </si>
  <si>
    <t>DN   50 (2”)</t>
  </si>
  <si>
    <t>flangiato</t>
  </si>
  <si>
    <t>DN   80 (3”)</t>
  </si>
  <si>
    <t xml:space="preserve">DN   80 (3”) </t>
  </si>
  <si>
    <t>DN 100 (4”)</t>
  </si>
  <si>
    <t>DN 150 (6”)</t>
  </si>
  <si>
    <t>Contatori "smart" per sostituzioni</t>
  </si>
  <si>
    <t>Contatori "smart" in sola fornitura</t>
  </si>
  <si>
    <t xml:space="preserve">DN   40 (1" 1/2) </t>
  </si>
  <si>
    <t xml:space="preserve">DN   65 (2" 1/2) </t>
  </si>
  <si>
    <t>Totale €
(IVA esclusa)</t>
  </si>
  <si>
    <t>DN   20 (3/4”)</t>
  </si>
  <si>
    <t>Totale Contatori</t>
  </si>
  <si>
    <t>Totali/Medie</t>
  </si>
  <si>
    <t>DIAMETRO CONTATORE</t>
  </si>
  <si>
    <t xml:space="preserve">DN   32 (1" 1/4) </t>
  </si>
  <si>
    <t>Prezzi di riferimento delle attività di sostituzione massiva
inclusa fornitura e installazione, ove prevista, dei materiali accessori (codoli, cannotti, dadi, guarnizioni, riduzioni, prolunghe, ecc…)</t>
  </si>
  <si>
    <t>Piombatura/ rimozione contatori 
€ (IVA escl.)</t>
  </si>
  <si>
    <t>Sostituzione contatori guasti/ illeggibili
€ (IVA escl.)</t>
  </si>
  <si>
    <t>Posa contatori/ riattiv utenza 
€ (IVA escl.)</t>
  </si>
  <si>
    <t>Sostituzioni tipologia "A"
(ipotesi 40% del totale)</t>
  </si>
  <si>
    <t>Sostituzioni tipologia "B"
(ipotesi 40% del totale)</t>
  </si>
  <si>
    <t>Sostituzioni tipologia "C"
(ipotesi 15% del totale)</t>
  </si>
  <si>
    <t>Sostituzioni tipologia "D"
(ipotesi 5% del totale)</t>
  </si>
  <si>
    <t>Sostituzioni tipologia "A"
€ (IVA escl.)</t>
  </si>
  <si>
    <t>Sostituzioni tipologia "B"
€ (IVA escl.)</t>
  </si>
  <si>
    <t>Sostituzioni tipologia "C"
€ (IVA escl.)</t>
  </si>
  <si>
    <t>Sostituzioni tipologia "D"
€ (IVA escl.)
 (*)</t>
  </si>
  <si>
    <t>Piombatura/ rimozione contatori 
N.</t>
  </si>
  <si>
    <t>Sostituzione contatori guasti/ill
N.</t>
  </si>
  <si>
    <t>Posa contatori/ riattiv utenza 
N.</t>
  </si>
  <si>
    <t>Esecuzione allacciamenti completi (asfalto)
N.</t>
  </si>
  <si>
    <t>Esecuzione allacciamenti completi (asfalto)
€ (IVA escl.)</t>
  </si>
  <si>
    <t>Prezzi di riferimento per l'esecuzione di attività diverse (*)
(le quantità sono indicative, a valere ai fini dell'equiparazione delle condizioni di partecipazione alla gara - fornitura ev. contatore esclusa)</t>
  </si>
  <si>
    <t>Attacco</t>
  </si>
  <si>
    <t>PREZZO OFFERTO €
(IVA esclusa)</t>
  </si>
  <si>
    <t xml:space="preserve">Il concorrente </t>
  </si>
  <si>
    <t xml:space="preserve">(Timbro e firma leggibili) </t>
  </si>
  <si>
    <t>Ribasso offerto</t>
  </si>
  <si>
    <t>Importo a base di gara Euro (IVA esclusa)</t>
  </si>
  <si>
    <t>Luogo, data</t>
  </si>
  <si>
    <t>___________________________ , __________________</t>
  </si>
  <si>
    <t>Prezzi di riferimento di FORNITURA dei misuratori e prestazioni accessorie
Prezzi riferiti sia ai contatori destinati all'installazione per sostituzione che a quelli in sola fornitura</t>
  </si>
  <si>
    <t>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</si>
</sst>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%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Continuous" vertical="center" wrapText="1"/>
    </xf>
    <xf numFmtId="0" fontId="3" fillId="2" borderId="7" xfId="0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Continuous"/>
    </xf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 vertical="center"/>
    </xf>
    <xf numFmtId="4" fontId="2" fillId="2" borderId="1" xfId="0" quotePrefix="1" applyNumberFormat="1" applyFont="1" applyFill="1" applyBorder="1" applyAlignment="1">
      <alignment horizontal="center" vertical="center"/>
    </xf>
    <xf numFmtId="4" fontId="5" fillId="0" borderId="0" xfId="0" applyNumberFormat="1" applyFont="1"/>
    <xf numFmtId="3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2" borderId="1" xfId="0" quotePrefix="1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164" fontId="5" fillId="0" borderId="0" xfId="1" applyNumberFormat="1" applyFont="1" applyFill="1"/>
    <xf numFmtId="4" fontId="4" fillId="0" borderId="1" xfId="0" applyNumberFormat="1" applyFont="1" applyFill="1" applyBorder="1" applyAlignment="1">
      <alignment horizontal="right" vertical="center"/>
    </xf>
    <xf numFmtId="0" fontId="5" fillId="0" borderId="0" xfId="0" applyFont="1"/>
    <xf numFmtId="2" fontId="5" fillId="0" borderId="0" xfId="0" applyNumberFormat="1" applyFont="1"/>
    <xf numFmtId="4" fontId="4" fillId="0" borderId="0" xfId="0" applyNumberFormat="1" applyFont="1" applyFill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Fill="1"/>
    <xf numFmtId="0" fontId="3" fillId="3" borderId="2" xfId="0" applyFont="1" applyFill="1" applyBorder="1"/>
    <xf numFmtId="3" fontId="2" fillId="3" borderId="3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 applyProtection="1">
      <alignment vertical="center"/>
      <protection locked="0"/>
    </xf>
    <xf numFmtId="4" fontId="2" fillId="2" borderId="1" xfId="0" quotePrefix="1" applyNumberFormat="1" applyFont="1" applyFill="1" applyBorder="1" applyAlignment="1">
      <alignment vertical="center"/>
    </xf>
    <xf numFmtId="4" fontId="3" fillId="0" borderId="0" xfId="0" applyNumberFormat="1" applyFont="1" applyAlignment="1"/>
    <xf numFmtId="3" fontId="2" fillId="4" borderId="2" xfId="0" applyNumberFormat="1" applyFont="1" applyFill="1" applyBorder="1" applyAlignment="1">
      <alignment horizontal="center" vertical="center"/>
    </xf>
    <xf numFmtId="3" fontId="2" fillId="4" borderId="7" xfId="0" applyNumberFormat="1" applyFont="1" applyFill="1" applyBorder="1" applyAlignment="1">
      <alignment horizontal="center" vertical="center"/>
    </xf>
    <xf numFmtId="4" fontId="2" fillId="3" borderId="9" xfId="0" applyNumberFormat="1" applyFont="1" applyFill="1" applyBorder="1" applyAlignment="1">
      <alignment vertical="center"/>
    </xf>
    <xf numFmtId="165" fontId="2" fillId="4" borderId="8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2" fillId="4" borderId="7" xfId="0" applyNumberFormat="1" applyFont="1" applyFill="1" applyBorder="1" applyAlignment="1">
      <alignment horizontal="right" vertical="center"/>
    </xf>
    <xf numFmtId="0" fontId="3" fillId="3" borderId="7" xfId="0" applyFont="1" applyFill="1" applyBorder="1"/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87630</xdr:colOff>
      <xdr:row>0</xdr:row>
      <xdr:rowOff>140970</xdr:rowOff>
    </xdr:from>
    <xdr:to>
      <xdr:col>7</xdr:col>
      <xdr:colOff>1074420</xdr:colOff>
      <xdr:row>5</xdr:row>
      <xdr:rowOff>148590</xdr:rowOff>
    </xdr:to>
    <xdr:sp macro="" textlink="">
      <xdr:nvSpPr>
        <xdr:cNvPr id="1025" name="Casella di testo 2"/>
        <xdr:cNvSpPr txBox="1">
          <a:spLocks noChangeArrowheads="1"/>
        </xdr:cNvSpPr>
      </xdr:nvSpPr>
      <xdr:spPr bwMode="auto">
        <a:xfrm>
          <a:off x="4400550" y="430530"/>
          <a:ext cx="4598670" cy="883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  <a:endParaRPr lang="it-IT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FOGLIO DI CALCOLO DELL'ELEMENTO DI VALUTAZIONE ECONOMICA B1 (FORNITURA CONTATORI)</a:t>
          </a:r>
          <a:endParaRPr lang="it-IT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(allegato 5)</a:t>
          </a:r>
        </a:p>
      </xdr:txBody>
    </xdr:sp>
    <xdr:clientData/>
  </xdr:twoCellAnchor>
  <xdr:twoCellAnchor>
    <xdr:from>
      <xdr:col>0</xdr:col>
      <xdr:colOff>82176</xdr:colOff>
      <xdr:row>0</xdr:row>
      <xdr:rowOff>91440</xdr:rowOff>
    </xdr:from>
    <xdr:to>
      <xdr:col>2</xdr:col>
      <xdr:colOff>92484</xdr:colOff>
      <xdr:row>6</xdr:row>
      <xdr:rowOff>64770</xdr:rowOff>
    </xdr:to>
    <xdr:pic>
      <xdr:nvPicPr>
        <xdr:cNvPr id="3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76" y="91440"/>
          <a:ext cx="2049779" cy="103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700217</xdr:colOff>
      <xdr:row>1</xdr:row>
      <xdr:rowOff>40119</xdr:rowOff>
    </xdr:from>
    <xdr:to>
      <xdr:col>11</xdr:col>
      <xdr:colOff>700891</xdr:colOff>
      <xdr:row>6</xdr:row>
      <xdr:rowOff>10385</xdr:rowOff>
    </xdr:to>
    <xdr:sp macro="" textlink="">
      <xdr:nvSpPr>
        <xdr:cNvPr id="2" name="Casella di testo 2"/>
        <xdr:cNvSpPr txBox="1">
          <a:spLocks noChangeArrowheads="1"/>
        </xdr:cNvSpPr>
      </xdr:nvSpPr>
      <xdr:spPr bwMode="auto">
        <a:xfrm>
          <a:off x="4902423" y="185795"/>
          <a:ext cx="4595086" cy="88541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  <a:endParaRPr lang="it-IT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FOGLIO DI CALCOLO DELL'ELEMENTO DI VALUTAZIONE ECONOMICA B2 (SOSTITUZIONE CONTATORI)</a:t>
          </a:r>
          <a:endParaRPr lang="it-IT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(allegato 6)</a:t>
          </a:r>
        </a:p>
      </xdr:txBody>
    </xdr:sp>
    <xdr:clientData/>
  </xdr:twoCellAnchor>
  <xdr:twoCellAnchor>
    <xdr:from>
      <xdr:col>0</xdr:col>
      <xdr:colOff>67235</xdr:colOff>
      <xdr:row>0</xdr:row>
      <xdr:rowOff>83970</xdr:rowOff>
    </xdr:from>
    <xdr:to>
      <xdr:col>2</xdr:col>
      <xdr:colOff>77544</xdr:colOff>
      <xdr:row>6</xdr:row>
      <xdr:rowOff>57300</xdr:rowOff>
    </xdr:to>
    <xdr:pic>
      <xdr:nvPicPr>
        <xdr:cNvPr id="3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" y="83970"/>
          <a:ext cx="2049780" cy="103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730101</xdr:colOff>
      <xdr:row>1</xdr:row>
      <xdr:rowOff>17706</xdr:rowOff>
    </xdr:from>
    <xdr:to>
      <xdr:col>9</xdr:col>
      <xdr:colOff>730775</xdr:colOff>
      <xdr:row>5</xdr:row>
      <xdr:rowOff>171002</xdr:rowOff>
    </xdr:to>
    <xdr:sp macro="" textlink="">
      <xdr:nvSpPr>
        <xdr:cNvPr id="2" name="Casella di testo 2"/>
        <xdr:cNvSpPr txBox="1">
          <a:spLocks noChangeArrowheads="1"/>
        </xdr:cNvSpPr>
      </xdr:nvSpPr>
      <xdr:spPr bwMode="auto">
        <a:xfrm>
          <a:off x="3150572" y="163382"/>
          <a:ext cx="4595085" cy="88541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  <a:endParaRPr lang="it-IT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FOGLIO DI CALCOLO DELL'ELEMENTO DI VALUTAZIONE ECONOMICA B4 (ATTIVITA' DIVERSE)</a:t>
          </a:r>
          <a:endParaRPr lang="it-IT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(allegato 7)</a:t>
          </a:r>
        </a:p>
      </xdr:txBody>
    </xdr:sp>
    <xdr:clientData/>
  </xdr:twoCellAnchor>
  <xdr:twoCellAnchor>
    <xdr:from>
      <xdr:col>0</xdr:col>
      <xdr:colOff>63500</xdr:colOff>
      <xdr:row>0</xdr:row>
      <xdr:rowOff>98910</xdr:rowOff>
    </xdr:from>
    <xdr:to>
      <xdr:col>2</xdr:col>
      <xdr:colOff>458545</xdr:colOff>
      <xdr:row>6</xdr:row>
      <xdr:rowOff>72240</xdr:rowOff>
    </xdr:to>
    <xdr:pic>
      <xdr:nvPicPr>
        <xdr:cNvPr id="3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98910"/>
          <a:ext cx="2049780" cy="103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zoomScaleNormal="100" zoomScaleSheetLayoutView="102" workbookViewId="0">
      <selection activeCell="G11" sqref="G11"/>
    </sheetView>
  </sheetViews>
  <sheetFormatPr defaultColWidth="10.5703125" defaultRowHeight="12" x14ac:dyDescent="0.2"/>
  <cols>
    <col min="1" max="1" width="14.140625" style="6" customWidth="1"/>
    <col min="2" max="2" width="14" style="6" customWidth="1"/>
    <col min="3" max="8" width="16.5703125" style="6" customWidth="1"/>
    <col min="9" max="9" width="10.5703125" style="6"/>
    <col min="10" max="10" width="10.5703125" style="6" customWidth="1"/>
    <col min="11" max="16384" width="10.5703125" style="6"/>
  </cols>
  <sheetData>
    <row r="1" spans="1:11" x14ac:dyDescent="0.2">
      <c r="A1" s="25"/>
    </row>
    <row r="2" spans="1:11" ht="15" x14ac:dyDescent="0.2">
      <c r="A2" s="29"/>
    </row>
    <row r="3" spans="1:11" ht="15" x14ac:dyDescent="0.2">
      <c r="A3" s="29"/>
    </row>
    <row r="4" spans="1:11" ht="15" x14ac:dyDescent="0.2">
      <c r="A4" s="29"/>
    </row>
    <row r="5" spans="1:11" ht="15" x14ac:dyDescent="0.2">
      <c r="A5" s="29"/>
    </row>
    <row r="6" spans="1:11" ht="15" x14ac:dyDescent="0.2">
      <c r="A6" s="29"/>
    </row>
    <row r="7" spans="1:11" ht="7.15" customHeight="1" x14ac:dyDescent="0.2"/>
    <row r="9" spans="1:11" ht="46.9" customHeight="1" x14ac:dyDescent="0.2">
      <c r="A9" s="3" t="s">
        <v>46</v>
      </c>
      <c r="B9" s="4"/>
      <c r="C9" s="4"/>
      <c r="D9" s="4"/>
      <c r="E9" s="4"/>
      <c r="F9" s="4"/>
      <c r="G9" s="4"/>
      <c r="H9" s="5"/>
    </row>
    <row r="10" spans="1:11" s="9" customFormat="1" ht="45.75" customHeight="1" x14ac:dyDescent="0.2">
      <c r="A10" s="7" t="s">
        <v>18</v>
      </c>
      <c r="B10" s="7" t="s">
        <v>38</v>
      </c>
      <c r="C10" s="7" t="s">
        <v>0</v>
      </c>
      <c r="D10" s="8" t="s">
        <v>10</v>
      </c>
      <c r="E10" s="8" t="s">
        <v>11</v>
      </c>
      <c r="F10" s="8" t="s">
        <v>16</v>
      </c>
      <c r="G10" s="8" t="s">
        <v>39</v>
      </c>
      <c r="H10" s="8" t="s">
        <v>14</v>
      </c>
      <c r="J10" s="10"/>
    </row>
    <row r="11" spans="1:11" s="14" customFormat="1" x14ac:dyDescent="0.2">
      <c r="A11" s="50" t="s">
        <v>1</v>
      </c>
      <c r="B11" s="47" t="s">
        <v>2</v>
      </c>
      <c r="C11" s="12">
        <v>145</v>
      </c>
      <c r="D11" s="13">
        <v>1340</v>
      </c>
      <c r="E11" s="13">
        <v>600</v>
      </c>
      <c r="F11" s="19">
        <f>D11+E11</f>
        <v>1940</v>
      </c>
      <c r="G11" s="34"/>
      <c r="H11" s="20">
        <f>G11*F11</f>
        <v>0</v>
      </c>
      <c r="I11" s="23"/>
      <c r="J11" s="15"/>
      <c r="K11" s="27"/>
    </row>
    <row r="12" spans="1:11" s="14" customFormat="1" x14ac:dyDescent="0.2">
      <c r="A12" s="51"/>
      <c r="B12" s="48"/>
      <c r="C12" s="12">
        <v>110</v>
      </c>
      <c r="D12" s="13">
        <v>550</v>
      </c>
      <c r="E12" s="13">
        <v>300</v>
      </c>
      <c r="F12" s="19">
        <f t="shared" ref="F12:F30" si="0">D12+E12</f>
        <v>850</v>
      </c>
      <c r="G12" s="34"/>
      <c r="H12" s="20">
        <f t="shared" ref="H12:H30" si="1">G12*F12</f>
        <v>0</v>
      </c>
      <c r="I12" s="23"/>
      <c r="J12" s="15"/>
      <c r="K12" s="27"/>
    </row>
    <row r="13" spans="1:11" s="14" customFormat="1" x14ac:dyDescent="0.2">
      <c r="A13" s="50" t="s">
        <v>15</v>
      </c>
      <c r="B13" s="47" t="s">
        <v>2</v>
      </c>
      <c r="C13" s="12">
        <v>190</v>
      </c>
      <c r="D13" s="13">
        <v>3440</v>
      </c>
      <c r="E13" s="13">
        <v>1800</v>
      </c>
      <c r="F13" s="19">
        <f t="shared" si="0"/>
        <v>5240</v>
      </c>
      <c r="G13" s="34"/>
      <c r="H13" s="20">
        <f t="shared" si="1"/>
        <v>0</v>
      </c>
      <c r="I13" s="23"/>
      <c r="J13" s="15"/>
      <c r="K13" s="27"/>
    </row>
    <row r="14" spans="1:11" s="14" customFormat="1" x14ac:dyDescent="0.2">
      <c r="A14" s="51"/>
      <c r="B14" s="48"/>
      <c r="C14" s="12">
        <v>130</v>
      </c>
      <c r="D14" s="13">
        <v>1480</v>
      </c>
      <c r="E14" s="13">
        <v>700</v>
      </c>
      <c r="F14" s="19">
        <f t="shared" si="0"/>
        <v>2180</v>
      </c>
      <c r="G14" s="34"/>
      <c r="H14" s="20">
        <f t="shared" si="1"/>
        <v>0</v>
      </c>
      <c r="I14" s="23"/>
      <c r="J14" s="15"/>
      <c r="K14" s="27"/>
    </row>
    <row r="15" spans="1:11" s="14" customFormat="1" x14ac:dyDescent="0.2">
      <c r="A15" s="50" t="s">
        <v>3</v>
      </c>
      <c r="B15" s="47" t="s">
        <v>2</v>
      </c>
      <c r="C15" s="12">
        <v>260</v>
      </c>
      <c r="D15" s="13">
        <v>1160</v>
      </c>
      <c r="E15" s="13">
        <v>600</v>
      </c>
      <c r="F15" s="19">
        <f t="shared" si="0"/>
        <v>1760</v>
      </c>
      <c r="G15" s="34"/>
      <c r="H15" s="20">
        <f t="shared" si="1"/>
        <v>0</v>
      </c>
      <c r="I15" s="23"/>
      <c r="J15" s="15"/>
      <c r="K15" s="27"/>
    </row>
    <row r="16" spans="1:11" s="14" customFormat="1" x14ac:dyDescent="0.2">
      <c r="A16" s="51"/>
      <c r="B16" s="48"/>
      <c r="C16" s="12">
        <v>160</v>
      </c>
      <c r="D16" s="13">
        <v>500</v>
      </c>
      <c r="E16" s="13">
        <v>250</v>
      </c>
      <c r="F16" s="19">
        <f t="shared" si="0"/>
        <v>750</v>
      </c>
      <c r="G16" s="34"/>
      <c r="H16" s="20">
        <f t="shared" si="1"/>
        <v>0</v>
      </c>
      <c r="I16" s="23"/>
      <c r="J16" s="15"/>
      <c r="K16" s="27"/>
    </row>
    <row r="17" spans="1:11" s="14" customFormat="1" x14ac:dyDescent="0.2">
      <c r="A17" s="50" t="s">
        <v>19</v>
      </c>
      <c r="B17" s="47" t="s">
        <v>2</v>
      </c>
      <c r="C17" s="12">
        <v>260</v>
      </c>
      <c r="D17" s="13">
        <v>450</v>
      </c>
      <c r="E17" s="13">
        <v>250</v>
      </c>
      <c r="F17" s="19">
        <f t="shared" si="0"/>
        <v>700</v>
      </c>
      <c r="G17" s="34"/>
      <c r="H17" s="20">
        <f t="shared" si="1"/>
        <v>0</v>
      </c>
      <c r="I17" s="23"/>
      <c r="J17" s="15"/>
      <c r="K17" s="27"/>
    </row>
    <row r="18" spans="1:11" s="14" customFormat="1" x14ac:dyDescent="0.2">
      <c r="A18" s="51"/>
      <c r="B18" s="48"/>
      <c r="C18" s="12">
        <v>160</v>
      </c>
      <c r="D18" s="13">
        <v>190</v>
      </c>
      <c r="E18" s="13">
        <v>100</v>
      </c>
      <c r="F18" s="19">
        <f t="shared" si="0"/>
        <v>290</v>
      </c>
      <c r="G18" s="34"/>
      <c r="H18" s="20">
        <f t="shared" si="1"/>
        <v>0</v>
      </c>
      <c r="I18" s="23"/>
      <c r="J18" s="15"/>
      <c r="K18" s="27"/>
    </row>
    <row r="19" spans="1:11" s="14" customFormat="1" x14ac:dyDescent="0.2">
      <c r="A19" s="50" t="s">
        <v>12</v>
      </c>
      <c r="B19" s="47" t="s">
        <v>2</v>
      </c>
      <c r="C19" s="12">
        <v>300</v>
      </c>
      <c r="D19" s="13">
        <v>320</v>
      </c>
      <c r="E19" s="13">
        <v>150</v>
      </c>
      <c r="F19" s="19">
        <f t="shared" si="0"/>
        <v>470</v>
      </c>
      <c r="G19" s="34"/>
      <c r="H19" s="20">
        <f t="shared" si="1"/>
        <v>0</v>
      </c>
      <c r="I19" s="23"/>
      <c r="J19" s="15"/>
      <c r="K19" s="27"/>
    </row>
    <row r="20" spans="1:11" s="14" customFormat="1" x14ac:dyDescent="0.2">
      <c r="A20" s="51"/>
      <c r="B20" s="48"/>
      <c r="C20" s="12">
        <v>200</v>
      </c>
      <c r="D20" s="13">
        <v>140</v>
      </c>
      <c r="E20" s="13">
        <v>50</v>
      </c>
      <c r="F20" s="19">
        <f t="shared" si="0"/>
        <v>190</v>
      </c>
      <c r="G20" s="34"/>
      <c r="H20" s="20">
        <f t="shared" si="1"/>
        <v>0</v>
      </c>
      <c r="I20" s="23"/>
      <c r="J20" s="15"/>
      <c r="K20" s="27"/>
    </row>
    <row r="21" spans="1:11" s="14" customFormat="1" ht="12.75" x14ac:dyDescent="0.2">
      <c r="A21" s="50" t="s">
        <v>4</v>
      </c>
      <c r="B21" s="2" t="s">
        <v>2</v>
      </c>
      <c r="C21" s="12">
        <v>300</v>
      </c>
      <c r="D21" s="13">
        <v>120</v>
      </c>
      <c r="E21" s="13">
        <v>80</v>
      </c>
      <c r="F21" s="19">
        <f t="shared" si="0"/>
        <v>200</v>
      </c>
      <c r="G21" s="34"/>
      <c r="H21" s="20">
        <f t="shared" si="1"/>
        <v>0</v>
      </c>
      <c r="I21" s="23"/>
      <c r="J21" s="15"/>
      <c r="K21" s="27"/>
    </row>
    <row r="22" spans="1:11" s="14" customFormat="1" x14ac:dyDescent="0.2">
      <c r="A22" s="52"/>
      <c r="B22" s="47" t="s">
        <v>5</v>
      </c>
      <c r="C22" s="12">
        <v>200</v>
      </c>
      <c r="D22" s="13">
        <v>60</v>
      </c>
      <c r="E22" s="13">
        <v>15</v>
      </c>
      <c r="F22" s="19">
        <f t="shared" si="0"/>
        <v>75</v>
      </c>
      <c r="G22" s="34"/>
      <c r="H22" s="20">
        <f t="shared" si="1"/>
        <v>0</v>
      </c>
      <c r="I22" s="23"/>
      <c r="J22" s="15"/>
      <c r="K22" s="27"/>
    </row>
    <row r="23" spans="1:11" s="14" customFormat="1" x14ac:dyDescent="0.2">
      <c r="A23" s="51"/>
      <c r="B23" s="48"/>
      <c r="C23" s="12">
        <v>300</v>
      </c>
      <c r="D23" s="13">
        <v>60</v>
      </c>
      <c r="E23" s="13">
        <v>15</v>
      </c>
      <c r="F23" s="19">
        <f t="shared" si="0"/>
        <v>75</v>
      </c>
      <c r="G23" s="34"/>
      <c r="H23" s="20">
        <f t="shared" si="1"/>
        <v>0</v>
      </c>
      <c r="I23" s="23"/>
      <c r="J23" s="15"/>
      <c r="K23" s="27"/>
    </row>
    <row r="24" spans="1:11" s="14" customFormat="1" x14ac:dyDescent="0.2">
      <c r="A24" s="50" t="s">
        <v>13</v>
      </c>
      <c r="B24" s="47" t="s">
        <v>5</v>
      </c>
      <c r="C24" s="12">
        <v>200</v>
      </c>
      <c r="D24" s="13">
        <v>70</v>
      </c>
      <c r="E24" s="13">
        <v>30</v>
      </c>
      <c r="F24" s="19">
        <f t="shared" si="0"/>
        <v>100</v>
      </c>
      <c r="G24" s="34"/>
      <c r="H24" s="20">
        <f t="shared" si="1"/>
        <v>0</v>
      </c>
      <c r="I24" s="23"/>
      <c r="J24" s="15"/>
      <c r="K24" s="27"/>
    </row>
    <row r="25" spans="1:11" s="14" customFormat="1" x14ac:dyDescent="0.2">
      <c r="A25" s="51"/>
      <c r="B25" s="48"/>
      <c r="C25" s="12">
        <v>300</v>
      </c>
      <c r="D25" s="13">
        <v>30</v>
      </c>
      <c r="E25" s="13">
        <v>15</v>
      </c>
      <c r="F25" s="19">
        <f t="shared" si="0"/>
        <v>45</v>
      </c>
      <c r="G25" s="34"/>
      <c r="H25" s="20">
        <f t="shared" si="1"/>
        <v>0</v>
      </c>
      <c r="I25" s="23"/>
      <c r="J25" s="15"/>
      <c r="K25" s="27"/>
    </row>
    <row r="26" spans="1:11" s="14" customFormat="1" x14ac:dyDescent="0.2">
      <c r="A26" s="50" t="s">
        <v>6</v>
      </c>
      <c r="B26" s="47" t="s">
        <v>5</v>
      </c>
      <c r="C26" s="12">
        <v>225</v>
      </c>
      <c r="D26" s="13">
        <v>45</v>
      </c>
      <c r="E26" s="13">
        <v>15</v>
      </c>
      <c r="F26" s="19">
        <f t="shared" si="0"/>
        <v>60</v>
      </c>
      <c r="G26" s="34"/>
      <c r="H26" s="20">
        <f t="shared" si="1"/>
        <v>0</v>
      </c>
      <c r="I26" s="23"/>
      <c r="J26" s="15"/>
      <c r="K26" s="27"/>
    </row>
    <row r="27" spans="1:11" s="14" customFormat="1" x14ac:dyDescent="0.2">
      <c r="A27" s="51"/>
      <c r="B27" s="48"/>
      <c r="C27" s="12">
        <v>250</v>
      </c>
      <c r="D27" s="13">
        <v>20</v>
      </c>
      <c r="E27" s="13">
        <v>10</v>
      </c>
      <c r="F27" s="19">
        <f t="shared" si="0"/>
        <v>30</v>
      </c>
      <c r="G27" s="34"/>
      <c r="H27" s="20">
        <f t="shared" si="1"/>
        <v>0</v>
      </c>
      <c r="I27" s="23"/>
      <c r="J27" s="15"/>
      <c r="K27" s="27"/>
    </row>
    <row r="28" spans="1:11" s="14" customFormat="1" x14ac:dyDescent="0.2">
      <c r="A28" s="50" t="s">
        <v>8</v>
      </c>
      <c r="B28" s="47" t="s">
        <v>5</v>
      </c>
      <c r="C28" s="12">
        <v>350</v>
      </c>
      <c r="D28" s="13">
        <v>10</v>
      </c>
      <c r="E28" s="13">
        <v>10</v>
      </c>
      <c r="F28" s="19">
        <f t="shared" si="0"/>
        <v>20</v>
      </c>
      <c r="G28" s="34"/>
      <c r="H28" s="20">
        <f t="shared" si="1"/>
        <v>0</v>
      </c>
      <c r="I28" s="23"/>
      <c r="J28" s="15"/>
      <c r="K28" s="27"/>
    </row>
    <row r="29" spans="1:11" s="14" customFormat="1" ht="11.45" customHeight="1" x14ac:dyDescent="0.2">
      <c r="A29" s="51"/>
      <c r="B29" s="48"/>
      <c r="C29" s="12">
        <v>250</v>
      </c>
      <c r="D29" s="13">
        <v>10</v>
      </c>
      <c r="E29" s="13">
        <v>5</v>
      </c>
      <c r="F29" s="19">
        <f t="shared" si="0"/>
        <v>15</v>
      </c>
      <c r="G29" s="34"/>
      <c r="H29" s="20">
        <f t="shared" si="1"/>
        <v>0</v>
      </c>
      <c r="I29" s="23"/>
      <c r="J29" s="15"/>
      <c r="K29" s="27"/>
    </row>
    <row r="30" spans="1:11" s="14" customFormat="1" ht="21.95" customHeight="1" x14ac:dyDescent="0.2">
      <c r="A30" s="1" t="s">
        <v>9</v>
      </c>
      <c r="B30" s="2" t="s">
        <v>5</v>
      </c>
      <c r="C30" s="12">
        <v>300</v>
      </c>
      <c r="D30" s="13">
        <v>5</v>
      </c>
      <c r="E30" s="13">
        <v>5</v>
      </c>
      <c r="F30" s="19">
        <f t="shared" si="0"/>
        <v>10</v>
      </c>
      <c r="G30" s="34"/>
      <c r="H30" s="20">
        <f t="shared" si="1"/>
        <v>0</v>
      </c>
      <c r="I30" s="23"/>
      <c r="J30" s="15"/>
      <c r="K30" s="27"/>
    </row>
    <row r="31" spans="1:11" s="9" customFormat="1" ht="25.5" customHeight="1" x14ac:dyDescent="0.2">
      <c r="A31" s="49" t="s">
        <v>17</v>
      </c>
      <c r="B31" s="49"/>
      <c r="C31" s="49"/>
      <c r="D31" s="16">
        <f>SUM(D11:D30)</f>
        <v>10000</v>
      </c>
      <c r="E31" s="16">
        <f t="shared" ref="E31:H31" si="2">SUM(E11:E30)</f>
        <v>5000</v>
      </c>
      <c r="F31" s="16">
        <f t="shared" si="2"/>
        <v>15000</v>
      </c>
      <c r="G31" s="35">
        <f>ROUND(SUMPRODUCT(G11:G30,F11:F30)/F31,2)</f>
        <v>0</v>
      </c>
      <c r="H31" s="22">
        <f t="shared" si="2"/>
        <v>0</v>
      </c>
      <c r="J31" s="10"/>
    </row>
    <row r="32" spans="1:11" x14ac:dyDescent="0.2">
      <c r="D32" s="18"/>
      <c r="E32" s="18"/>
      <c r="G32" s="36"/>
      <c r="H32" s="26"/>
    </row>
    <row r="33" spans="1:10" s="9" customFormat="1" ht="25.5" customHeight="1" thickBot="1" x14ac:dyDescent="0.25">
      <c r="A33" s="6"/>
      <c r="B33" s="6"/>
      <c r="C33" s="6"/>
      <c r="D33" s="31"/>
      <c r="F33" s="32"/>
      <c r="G33" s="33" t="s">
        <v>43</v>
      </c>
      <c r="H33" s="39">
        <v>1759100</v>
      </c>
      <c r="J33" s="10"/>
    </row>
    <row r="34" spans="1:10" s="9" customFormat="1" ht="25.5" customHeight="1" thickBot="1" x14ac:dyDescent="0.25">
      <c r="A34" s="6"/>
      <c r="B34" s="6"/>
      <c r="C34" s="6"/>
      <c r="D34" s="31"/>
      <c r="F34" s="37"/>
      <c r="G34" s="38" t="s">
        <v>42</v>
      </c>
      <c r="H34" s="40">
        <f>ROUND(1-H31/H33,5)</f>
        <v>1</v>
      </c>
      <c r="J34" s="10"/>
    </row>
    <row r="36" spans="1:10" ht="34.9" customHeight="1" x14ac:dyDescent="0.2">
      <c r="G36" s="41" t="s">
        <v>40</v>
      </c>
    </row>
    <row r="37" spans="1:10" ht="29.65" customHeight="1" x14ac:dyDescent="0.2">
      <c r="A37" s="42" t="s">
        <v>44</v>
      </c>
      <c r="B37" s="45" t="s">
        <v>45</v>
      </c>
      <c r="C37" s="46"/>
      <c r="D37" s="46"/>
      <c r="G37" s="41" t="s">
        <v>47</v>
      </c>
    </row>
    <row r="38" spans="1:10" ht="30.95" customHeight="1" x14ac:dyDescent="0.2">
      <c r="G38" s="30" t="s">
        <v>41</v>
      </c>
    </row>
  </sheetData>
  <sheetProtection algorithmName="SHA-512" hashValue="ccRbxEFQLwqvAIY64svdQXQeJnWRHM5cxuApFva0DIUDv1lO8I9dX4IO7Lh+eG7LWe+qzjoSiZDOgvg57DlLlg==" saltValue="K0XYDCJ6zm0hr41I7L8Ytw==" spinCount="100000" sheet="1" objects="1" scenarios="1" selectLockedCells="1"/>
  <mergeCells count="19">
    <mergeCell ref="B11:B12"/>
    <mergeCell ref="B13:B14"/>
    <mergeCell ref="B15:B16"/>
    <mergeCell ref="B17:B18"/>
    <mergeCell ref="B19:B20"/>
    <mergeCell ref="A11:A12"/>
    <mergeCell ref="A13:A14"/>
    <mergeCell ref="A15:A16"/>
    <mergeCell ref="A17:A18"/>
    <mergeCell ref="A19:A20"/>
    <mergeCell ref="B22:B23"/>
    <mergeCell ref="B24:B25"/>
    <mergeCell ref="B26:B27"/>
    <mergeCell ref="B28:B29"/>
    <mergeCell ref="A31:C31"/>
    <mergeCell ref="A21:A23"/>
    <mergeCell ref="A24:A25"/>
    <mergeCell ref="A26:A27"/>
    <mergeCell ref="A28:A29"/>
  </mergeCells>
  <printOptions horizontalCentered="1"/>
  <pageMargins left="0.70866141732283472" right="0.70866141732283472" top="0.39370078740157483" bottom="0.39370078740157483" header="0.31496062992125984" footer="0.31496062992125984"/>
  <pageSetup paperSize="9" scale="86" orientation="landscape" r:id="rId1"/>
  <headerFooter>
    <oddHeader xml:space="preserve"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zoomScaleNormal="100" zoomScaleSheetLayoutView="102" workbookViewId="0">
      <selection activeCell="E11" sqref="E11"/>
    </sheetView>
  </sheetViews>
  <sheetFormatPr defaultColWidth="10.5703125" defaultRowHeight="12" x14ac:dyDescent="0.2"/>
  <cols>
    <col min="1" max="1" width="14.140625" style="6" customWidth="1"/>
    <col min="2" max="2" width="14" style="6" customWidth="1"/>
    <col min="3" max="12" width="10.5703125" style="6" customWidth="1"/>
    <col min="13" max="16384" width="10.5703125" style="6"/>
  </cols>
  <sheetData>
    <row r="1" spans="1:12" x14ac:dyDescent="0.2">
      <c r="A1" s="25"/>
    </row>
    <row r="2" spans="1:12" ht="15" x14ac:dyDescent="0.2">
      <c r="A2" s="29"/>
    </row>
    <row r="3" spans="1:12" ht="15" x14ac:dyDescent="0.2">
      <c r="A3" s="29"/>
    </row>
    <row r="4" spans="1:12" ht="15" x14ac:dyDescent="0.2">
      <c r="A4" s="29"/>
    </row>
    <row r="5" spans="1:12" ht="15" x14ac:dyDescent="0.2">
      <c r="A5" s="29"/>
    </row>
    <row r="6" spans="1:12" ht="15" x14ac:dyDescent="0.2">
      <c r="A6" s="29"/>
    </row>
    <row r="7" spans="1:12" ht="7.15" customHeight="1" x14ac:dyDescent="0.2"/>
    <row r="9" spans="1:12" ht="46.9" customHeight="1" x14ac:dyDescent="0.2">
      <c r="A9" s="3" t="s">
        <v>20</v>
      </c>
      <c r="B9" s="4"/>
      <c r="C9" s="4"/>
      <c r="D9" s="4"/>
      <c r="E9" s="4"/>
      <c r="F9" s="4"/>
      <c r="G9" s="4"/>
      <c r="H9" s="4"/>
      <c r="I9" s="4"/>
      <c r="J9" s="4"/>
      <c r="K9" s="4"/>
      <c r="L9" s="5"/>
    </row>
    <row r="10" spans="1:12" s="9" customFormat="1" ht="53.65" customHeight="1" x14ac:dyDescent="0.2">
      <c r="A10" s="7" t="s">
        <v>18</v>
      </c>
      <c r="B10" s="7" t="s">
        <v>38</v>
      </c>
      <c r="C10" s="7" t="s">
        <v>0</v>
      </c>
      <c r="D10" s="8" t="s">
        <v>24</v>
      </c>
      <c r="E10" s="8" t="s">
        <v>28</v>
      </c>
      <c r="F10" s="8" t="s">
        <v>25</v>
      </c>
      <c r="G10" s="8" t="s">
        <v>29</v>
      </c>
      <c r="H10" s="8" t="s">
        <v>26</v>
      </c>
      <c r="I10" s="8" t="s">
        <v>30</v>
      </c>
      <c r="J10" s="8" t="s">
        <v>27</v>
      </c>
      <c r="K10" s="8" t="s">
        <v>31</v>
      </c>
      <c r="L10" s="8" t="s">
        <v>14</v>
      </c>
    </row>
    <row r="11" spans="1:12" s="14" customFormat="1" ht="11.45" customHeight="1" x14ac:dyDescent="0.2">
      <c r="A11" s="50" t="s">
        <v>1</v>
      </c>
      <c r="B11" s="47" t="s">
        <v>2</v>
      </c>
      <c r="C11" s="12">
        <v>145</v>
      </c>
      <c r="D11" s="13">
        <v>540</v>
      </c>
      <c r="E11" s="34"/>
      <c r="F11" s="13">
        <v>540</v>
      </c>
      <c r="G11" s="34"/>
      <c r="H11" s="13">
        <v>200</v>
      </c>
      <c r="I11" s="34"/>
      <c r="J11" s="13">
        <v>60</v>
      </c>
      <c r="K11" s="34"/>
      <c r="L11" s="24">
        <f>D11*E11+G11*F11+H11*I11+J11*K11</f>
        <v>0</v>
      </c>
    </row>
    <row r="12" spans="1:12" s="14" customFormat="1" ht="11.45" customHeight="1" x14ac:dyDescent="0.2">
      <c r="A12" s="51"/>
      <c r="B12" s="48"/>
      <c r="C12" s="12">
        <v>110</v>
      </c>
      <c r="D12" s="13">
        <v>220</v>
      </c>
      <c r="E12" s="34"/>
      <c r="F12" s="13">
        <v>220</v>
      </c>
      <c r="G12" s="34"/>
      <c r="H12" s="13">
        <v>80</v>
      </c>
      <c r="I12" s="34"/>
      <c r="J12" s="13">
        <v>30</v>
      </c>
      <c r="K12" s="34"/>
      <c r="L12" s="24">
        <f t="shared" ref="L12:L30" si="0">D12*E12+G12*F12+H12*I12+J12*K12</f>
        <v>0</v>
      </c>
    </row>
    <row r="13" spans="1:12" s="14" customFormat="1" ht="11.45" customHeight="1" x14ac:dyDescent="0.2">
      <c r="A13" s="50" t="s">
        <v>15</v>
      </c>
      <c r="B13" s="47" t="s">
        <v>2</v>
      </c>
      <c r="C13" s="12">
        <v>190</v>
      </c>
      <c r="D13" s="13">
        <v>1380</v>
      </c>
      <c r="E13" s="34"/>
      <c r="F13" s="13">
        <v>1380</v>
      </c>
      <c r="G13" s="34"/>
      <c r="H13" s="13">
        <v>520</v>
      </c>
      <c r="I13" s="34"/>
      <c r="J13" s="13">
        <v>160</v>
      </c>
      <c r="K13" s="34"/>
      <c r="L13" s="24">
        <f t="shared" si="0"/>
        <v>0</v>
      </c>
    </row>
    <row r="14" spans="1:12" s="14" customFormat="1" ht="11.45" customHeight="1" x14ac:dyDescent="0.2">
      <c r="A14" s="51"/>
      <c r="B14" s="48"/>
      <c r="C14" s="12">
        <v>130</v>
      </c>
      <c r="D14" s="13">
        <v>590</v>
      </c>
      <c r="E14" s="34"/>
      <c r="F14" s="13">
        <v>590</v>
      </c>
      <c r="G14" s="34"/>
      <c r="H14" s="13">
        <v>220</v>
      </c>
      <c r="I14" s="34"/>
      <c r="J14" s="13">
        <v>80</v>
      </c>
      <c r="K14" s="34"/>
      <c r="L14" s="24">
        <f t="shared" si="0"/>
        <v>0</v>
      </c>
    </row>
    <row r="15" spans="1:12" s="14" customFormat="1" ht="11.45" customHeight="1" x14ac:dyDescent="0.2">
      <c r="A15" s="50" t="s">
        <v>3</v>
      </c>
      <c r="B15" s="47" t="s">
        <v>2</v>
      </c>
      <c r="C15" s="12">
        <v>260</v>
      </c>
      <c r="D15" s="13">
        <v>460</v>
      </c>
      <c r="E15" s="34"/>
      <c r="F15" s="13">
        <v>460</v>
      </c>
      <c r="G15" s="34"/>
      <c r="H15" s="13">
        <v>170</v>
      </c>
      <c r="I15" s="34"/>
      <c r="J15" s="13">
        <v>70</v>
      </c>
      <c r="K15" s="34"/>
      <c r="L15" s="24">
        <f t="shared" si="0"/>
        <v>0</v>
      </c>
    </row>
    <row r="16" spans="1:12" s="14" customFormat="1" ht="11.45" customHeight="1" x14ac:dyDescent="0.2">
      <c r="A16" s="51"/>
      <c r="B16" s="48"/>
      <c r="C16" s="12">
        <v>160</v>
      </c>
      <c r="D16" s="13">
        <v>200</v>
      </c>
      <c r="E16" s="34"/>
      <c r="F16" s="13">
        <v>200</v>
      </c>
      <c r="G16" s="34"/>
      <c r="H16" s="13">
        <v>70</v>
      </c>
      <c r="I16" s="34"/>
      <c r="J16" s="13">
        <v>30</v>
      </c>
      <c r="K16" s="34"/>
      <c r="L16" s="24">
        <f t="shared" si="0"/>
        <v>0</v>
      </c>
    </row>
    <row r="17" spans="1:12" s="14" customFormat="1" ht="11.45" customHeight="1" x14ac:dyDescent="0.2">
      <c r="A17" s="50" t="s">
        <v>19</v>
      </c>
      <c r="B17" s="47" t="s">
        <v>2</v>
      </c>
      <c r="C17" s="12">
        <v>260</v>
      </c>
      <c r="D17" s="13">
        <v>180</v>
      </c>
      <c r="E17" s="34"/>
      <c r="F17" s="13">
        <v>180</v>
      </c>
      <c r="G17" s="34"/>
      <c r="H17" s="13">
        <v>70</v>
      </c>
      <c r="I17" s="34"/>
      <c r="J17" s="13">
        <v>20</v>
      </c>
      <c r="K17" s="34"/>
      <c r="L17" s="24">
        <f t="shared" si="0"/>
        <v>0</v>
      </c>
    </row>
    <row r="18" spans="1:12" s="14" customFormat="1" ht="11.45" customHeight="1" x14ac:dyDescent="0.2">
      <c r="A18" s="51"/>
      <c r="B18" s="48"/>
      <c r="C18" s="12">
        <v>160</v>
      </c>
      <c r="D18" s="13">
        <v>75</v>
      </c>
      <c r="E18" s="34"/>
      <c r="F18" s="13">
        <v>75</v>
      </c>
      <c r="G18" s="34"/>
      <c r="H18" s="13">
        <v>30</v>
      </c>
      <c r="I18" s="34"/>
      <c r="J18" s="13">
        <v>10</v>
      </c>
      <c r="K18" s="34"/>
      <c r="L18" s="24">
        <f t="shared" si="0"/>
        <v>0</v>
      </c>
    </row>
    <row r="19" spans="1:12" s="14" customFormat="1" ht="11.45" customHeight="1" x14ac:dyDescent="0.2">
      <c r="A19" s="50" t="s">
        <v>12</v>
      </c>
      <c r="B19" s="47" t="s">
        <v>2</v>
      </c>
      <c r="C19" s="12">
        <v>300</v>
      </c>
      <c r="D19" s="13">
        <v>130</v>
      </c>
      <c r="E19" s="34"/>
      <c r="F19" s="13">
        <v>130</v>
      </c>
      <c r="G19" s="34"/>
      <c r="H19" s="13">
        <v>50</v>
      </c>
      <c r="I19" s="34"/>
      <c r="J19" s="13">
        <v>10</v>
      </c>
      <c r="K19" s="34"/>
      <c r="L19" s="24">
        <f t="shared" si="0"/>
        <v>0</v>
      </c>
    </row>
    <row r="20" spans="1:12" s="14" customFormat="1" ht="11.45" customHeight="1" x14ac:dyDescent="0.2">
      <c r="A20" s="51"/>
      <c r="B20" s="48"/>
      <c r="C20" s="12">
        <v>200</v>
      </c>
      <c r="D20" s="13">
        <v>60</v>
      </c>
      <c r="E20" s="34"/>
      <c r="F20" s="13">
        <v>60</v>
      </c>
      <c r="G20" s="34"/>
      <c r="H20" s="13">
        <v>15</v>
      </c>
      <c r="I20" s="34"/>
      <c r="J20" s="13">
        <v>5</v>
      </c>
      <c r="K20" s="34"/>
      <c r="L20" s="24">
        <f t="shared" si="0"/>
        <v>0</v>
      </c>
    </row>
    <row r="21" spans="1:12" s="14" customFormat="1" ht="12.75" x14ac:dyDescent="0.2">
      <c r="A21" s="50" t="s">
        <v>4</v>
      </c>
      <c r="B21" s="2" t="s">
        <v>2</v>
      </c>
      <c r="C21" s="12">
        <v>300</v>
      </c>
      <c r="D21" s="13">
        <v>50</v>
      </c>
      <c r="E21" s="34"/>
      <c r="F21" s="13">
        <v>50</v>
      </c>
      <c r="G21" s="34"/>
      <c r="H21" s="13">
        <v>15</v>
      </c>
      <c r="I21" s="34"/>
      <c r="J21" s="13">
        <v>5</v>
      </c>
      <c r="K21" s="34"/>
      <c r="L21" s="24">
        <f t="shared" si="0"/>
        <v>0</v>
      </c>
    </row>
    <row r="22" spans="1:12" s="14" customFormat="1" ht="11.45" customHeight="1" x14ac:dyDescent="0.2">
      <c r="A22" s="52"/>
      <c r="B22" s="47" t="s">
        <v>5</v>
      </c>
      <c r="C22" s="12">
        <v>200</v>
      </c>
      <c r="D22" s="13">
        <v>25</v>
      </c>
      <c r="E22" s="34"/>
      <c r="F22" s="13">
        <v>25</v>
      </c>
      <c r="G22" s="34"/>
      <c r="H22" s="13">
        <v>8</v>
      </c>
      <c r="I22" s="34"/>
      <c r="J22" s="13">
        <v>2</v>
      </c>
      <c r="K22" s="34"/>
      <c r="L22" s="24">
        <f t="shared" si="0"/>
        <v>0</v>
      </c>
    </row>
    <row r="23" spans="1:12" s="14" customFormat="1" ht="11.45" customHeight="1" x14ac:dyDescent="0.2">
      <c r="A23" s="51"/>
      <c r="B23" s="48"/>
      <c r="C23" s="12">
        <v>300</v>
      </c>
      <c r="D23" s="13">
        <v>25</v>
      </c>
      <c r="E23" s="34"/>
      <c r="F23" s="13">
        <v>25</v>
      </c>
      <c r="G23" s="34"/>
      <c r="H23" s="13">
        <v>8</v>
      </c>
      <c r="I23" s="34"/>
      <c r="J23" s="13">
        <v>2</v>
      </c>
      <c r="K23" s="34"/>
      <c r="L23" s="24">
        <f t="shared" si="0"/>
        <v>0</v>
      </c>
    </row>
    <row r="24" spans="1:12" s="14" customFormat="1" ht="11.45" customHeight="1" x14ac:dyDescent="0.2">
      <c r="A24" s="50" t="s">
        <v>13</v>
      </c>
      <c r="B24" s="47" t="s">
        <v>5</v>
      </c>
      <c r="C24" s="12">
        <v>200</v>
      </c>
      <c r="D24" s="13">
        <v>30</v>
      </c>
      <c r="E24" s="34"/>
      <c r="F24" s="13">
        <v>30</v>
      </c>
      <c r="G24" s="34"/>
      <c r="H24" s="13">
        <v>8</v>
      </c>
      <c r="I24" s="34"/>
      <c r="J24" s="13">
        <v>2</v>
      </c>
      <c r="K24" s="34"/>
      <c r="L24" s="24">
        <f t="shared" si="0"/>
        <v>0</v>
      </c>
    </row>
    <row r="25" spans="1:12" s="14" customFormat="1" ht="11.45" customHeight="1" x14ac:dyDescent="0.2">
      <c r="A25" s="51"/>
      <c r="B25" s="48"/>
      <c r="C25" s="12">
        <v>300</v>
      </c>
      <c r="D25" s="13">
        <v>12</v>
      </c>
      <c r="E25" s="34"/>
      <c r="F25" s="13">
        <v>12</v>
      </c>
      <c r="G25" s="34"/>
      <c r="H25" s="13">
        <v>4</v>
      </c>
      <c r="I25" s="34"/>
      <c r="J25" s="13">
        <v>2</v>
      </c>
      <c r="K25" s="34"/>
      <c r="L25" s="24">
        <f t="shared" si="0"/>
        <v>0</v>
      </c>
    </row>
    <row r="26" spans="1:12" s="14" customFormat="1" ht="11.45" customHeight="1" x14ac:dyDescent="0.2">
      <c r="A26" s="50" t="s">
        <v>6</v>
      </c>
      <c r="B26" s="47" t="s">
        <v>5</v>
      </c>
      <c r="C26" s="12">
        <v>225</v>
      </c>
      <c r="D26" s="13">
        <v>20</v>
      </c>
      <c r="E26" s="34"/>
      <c r="F26" s="13">
        <v>20</v>
      </c>
      <c r="G26" s="34"/>
      <c r="H26" s="13">
        <v>4</v>
      </c>
      <c r="I26" s="34"/>
      <c r="J26" s="13">
        <v>1</v>
      </c>
      <c r="K26" s="34"/>
      <c r="L26" s="24">
        <f t="shared" si="0"/>
        <v>0</v>
      </c>
    </row>
    <row r="27" spans="1:12" s="14" customFormat="1" ht="11.45" customHeight="1" x14ac:dyDescent="0.2">
      <c r="A27" s="51"/>
      <c r="B27" s="48"/>
      <c r="C27" s="12">
        <v>250</v>
      </c>
      <c r="D27" s="13">
        <v>8</v>
      </c>
      <c r="E27" s="34"/>
      <c r="F27" s="13">
        <v>8</v>
      </c>
      <c r="G27" s="34"/>
      <c r="H27" s="13">
        <v>3</v>
      </c>
      <c r="I27" s="34"/>
      <c r="J27" s="13">
        <v>1</v>
      </c>
      <c r="K27" s="34"/>
      <c r="L27" s="24">
        <f t="shared" si="0"/>
        <v>0</v>
      </c>
    </row>
    <row r="28" spans="1:12" s="14" customFormat="1" ht="11.45" customHeight="1" x14ac:dyDescent="0.2">
      <c r="A28" s="50" t="s">
        <v>8</v>
      </c>
      <c r="B28" s="47" t="s">
        <v>5</v>
      </c>
      <c r="C28" s="12">
        <v>350</v>
      </c>
      <c r="D28" s="13">
        <v>4</v>
      </c>
      <c r="E28" s="34"/>
      <c r="F28" s="13">
        <v>4</v>
      </c>
      <c r="G28" s="34"/>
      <c r="H28" s="13">
        <v>1</v>
      </c>
      <c r="I28" s="34"/>
      <c r="J28" s="13">
        <v>1</v>
      </c>
      <c r="K28" s="34"/>
      <c r="L28" s="24">
        <f t="shared" si="0"/>
        <v>0</v>
      </c>
    </row>
    <row r="29" spans="1:12" s="14" customFormat="1" ht="11.45" customHeight="1" x14ac:dyDescent="0.2">
      <c r="A29" s="51"/>
      <c r="B29" s="48"/>
      <c r="C29" s="12">
        <v>250</v>
      </c>
      <c r="D29" s="13">
        <v>4</v>
      </c>
      <c r="E29" s="34"/>
      <c r="F29" s="13">
        <v>4</v>
      </c>
      <c r="G29" s="34"/>
      <c r="H29" s="13">
        <v>1</v>
      </c>
      <c r="I29" s="34"/>
      <c r="J29" s="13">
        <v>1</v>
      </c>
      <c r="K29" s="34"/>
      <c r="L29" s="24">
        <f t="shared" si="0"/>
        <v>0</v>
      </c>
    </row>
    <row r="30" spans="1:12" s="14" customFormat="1" ht="21.95" customHeight="1" x14ac:dyDescent="0.2">
      <c r="A30" s="1" t="s">
        <v>9</v>
      </c>
      <c r="B30" s="2" t="s">
        <v>5</v>
      </c>
      <c r="C30" s="12">
        <v>300</v>
      </c>
      <c r="D30" s="13">
        <v>2</v>
      </c>
      <c r="E30" s="34"/>
      <c r="F30" s="13">
        <v>1</v>
      </c>
      <c r="G30" s="34"/>
      <c r="H30" s="13">
        <v>1</v>
      </c>
      <c r="I30" s="34"/>
      <c r="J30" s="13">
        <v>1</v>
      </c>
      <c r="K30" s="34"/>
      <c r="L30" s="24">
        <f t="shared" si="0"/>
        <v>0</v>
      </c>
    </row>
    <row r="31" spans="1:12" s="9" customFormat="1" ht="25.5" customHeight="1" x14ac:dyDescent="0.2">
      <c r="A31" s="49" t="s">
        <v>17</v>
      </c>
      <c r="B31" s="49"/>
      <c r="C31" s="49"/>
      <c r="D31" s="16">
        <f>SUM(D11:D30)</f>
        <v>4015</v>
      </c>
      <c r="E31" s="17">
        <f>ROUND(SUMPRODUCT(E11:E30,D11:D30)/D31,2)</f>
        <v>0</v>
      </c>
      <c r="F31" s="16">
        <f>SUM(F11:F30)</f>
        <v>4014</v>
      </c>
      <c r="G31" s="17">
        <f>ROUND(SUMPRODUCT(G11:G30,F11:F30)/F31,2)</f>
        <v>0</v>
      </c>
      <c r="H31" s="16">
        <f t="shared" ref="H31" si="1">SUM(H11:H30)</f>
        <v>1478</v>
      </c>
      <c r="I31" s="17">
        <f>ROUND(SUMPRODUCT(I11:I30,H11:H30)/H31,2)</f>
        <v>0</v>
      </c>
      <c r="J31" s="16">
        <f t="shared" ref="J31" si="2">SUM(J11:J30)</f>
        <v>493</v>
      </c>
      <c r="K31" s="17">
        <f>ROUND(SUMPRODUCT(K11:K30,J11:J30)/J31,2)</f>
        <v>0</v>
      </c>
      <c r="L31" s="22">
        <f t="shared" ref="L31" si="3">SUM(L11:L30)</f>
        <v>0</v>
      </c>
    </row>
    <row r="32" spans="1:12" x14ac:dyDescent="0.2">
      <c r="D32" s="18"/>
      <c r="E32" s="18"/>
      <c r="G32" s="36"/>
      <c r="H32" s="26"/>
    </row>
    <row r="33" spans="1:12" s="9" customFormat="1" ht="25.5" customHeight="1" thickBot="1" x14ac:dyDescent="0.25">
      <c r="A33" s="6"/>
      <c r="B33" s="6"/>
      <c r="C33" s="6"/>
      <c r="D33" s="31"/>
      <c r="I33" s="32"/>
      <c r="J33" s="44"/>
      <c r="K33" s="33" t="s">
        <v>43</v>
      </c>
      <c r="L33" s="39">
        <v>716430</v>
      </c>
    </row>
    <row r="34" spans="1:12" s="9" customFormat="1" ht="25.5" customHeight="1" thickBot="1" x14ac:dyDescent="0.25">
      <c r="A34" s="6"/>
      <c r="B34" s="6"/>
      <c r="C34" s="6"/>
      <c r="D34" s="31"/>
      <c r="I34" s="37"/>
      <c r="J34" s="38"/>
      <c r="K34" s="43" t="s">
        <v>42</v>
      </c>
      <c r="L34" s="40">
        <f>ROUND(1-L31/L33,5)</f>
        <v>1</v>
      </c>
    </row>
    <row r="36" spans="1:12" ht="34.9" customHeight="1" x14ac:dyDescent="0.2">
      <c r="K36" s="41" t="s">
        <v>40</v>
      </c>
    </row>
    <row r="37" spans="1:12" ht="29.65" customHeight="1" x14ac:dyDescent="0.2">
      <c r="A37" s="42" t="s">
        <v>44</v>
      </c>
      <c r="B37" s="45" t="s">
        <v>45</v>
      </c>
      <c r="C37" s="46"/>
      <c r="D37" s="46"/>
      <c r="E37" s="46"/>
      <c r="K37" s="41" t="s">
        <v>47</v>
      </c>
    </row>
    <row r="38" spans="1:12" ht="30.95" customHeight="1" x14ac:dyDescent="0.2">
      <c r="K38" s="30" t="s">
        <v>41</v>
      </c>
    </row>
  </sheetData>
  <sheetProtection algorithmName="SHA-512" hashValue="Vbap39CmuZbZsv4Kf8EtxiWMPWeQlMvnV0Ycv3iFHHhSayRgkZTOjS+u4tYPPzT/ZNsZqDJtX//1g68BwOgVnA==" saltValue="EoqVjHkzr9rS6isHX231LA==" spinCount="100000" sheet="1" objects="1" scenarios="1" selectLockedCells="1"/>
  <mergeCells count="19">
    <mergeCell ref="A17:A18"/>
    <mergeCell ref="B17:B18"/>
    <mergeCell ref="A19:A20"/>
    <mergeCell ref="A11:A12"/>
    <mergeCell ref="B11:B12"/>
    <mergeCell ref="A13:A14"/>
    <mergeCell ref="B13:B14"/>
    <mergeCell ref="A15:A16"/>
    <mergeCell ref="B15:B16"/>
    <mergeCell ref="A28:A29"/>
    <mergeCell ref="B28:B29"/>
    <mergeCell ref="A31:C31"/>
    <mergeCell ref="B19:B20"/>
    <mergeCell ref="A21:A23"/>
    <mergeCell ref="B22:B23"/>
    <mergeCell ref="A24:A25"/>
    <mergeCell ref="B24:B25"/>
    <mergeCell ref="A26:A27"/>
    <mergeCell ref="B26:B27"/>
  </mergeCells>
  <printOptions horizontalCentered="1"/>
  <pageMargins left="0.70866141732283472" right="0.70866141732283472" top="0.39370078740157483" bottom="0.39370078740157483" header="0.31496062992125984" footer="0.31496062992125984"/>
  <pageSetup paperSize="9" scale="86" orientation="landscape" r:id="rId1"/>
  <headerFooter>
    <oddHeader xml:space="preserve">&amp;C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zoomScaleNormal="100" zoomScaleSheetLayoutView="102" workbookViewId="0">
      <selection activeCell="C11" sqref="C11"/>
    </sheetView>
  </sheetViews>
  <sheetFormatPr defaultColWidth="10.5703125" defaultRowHeight="12" x14ac:dyDescent="0.2"/>
  <cols>
    <col min="1" max="1" width="12.28515625" style="6" customWidth="1"/>
    <col min="2" max="10" width="10.5703125" style="6" customWidth="1"/>
    <col min="11" max="16384" width="10.5703125" style="6"/>
  </cols>
  <sheetData>
    <row r="1" spans="1:10" x14ac:dyDescent="0.2">
      <c r="A1" s="25"/>
    </row>
    <row r="2" spans="1:10" ht="15" x14ac:dyDescent="0.2">
      <c r="A2" s="29"/>
    </row>
    <row r="3" spans="1:10" ht="15" x14ac:dyDescent="0.2">
      <c r="A3" s="29"/>
    </row>
    <row r="4" spans="1:10" ht="15" x14ac:dyDescent="0.2">
      <c r="A4" s="29"/>
    </row>
    <row r="5" spans="1:10" ht="15" x14ac:dyDescent="0.2">
      <c r="A5" s="29"/>
    </row>
    <row r="6" spans="1:10" ht="15" x14ac:dyDescent="0.2">
      <c r="A6" s="29"/>
    </row>
    <row r="7" spans="1:10" ht="7.15" customHeight="1" x14ac:dyDescent="0.2"/>
    <row r="9" spans="1:10" ht="46.9" customHeight="1" x14ac:dyDescent="0.2">
      <c r="A9" s="3" t="s">
        <v>37</v>
      </c>
      <c r="B9" s="4"/>
      <c r="C9" s="4"/>
      <c r="D9" s="4"/>
      <c r="E9" s="4"/>
      <c r="F9" s="4"/>
      <c r="G9" s="4"/>
      <c r="H9" s="4"/>
      <c r="I9" s="4"/>
      <c r="J9" s="5"/>
    </row>
    <row r="10" spans="1:10" s="9" customFormat="1" ht="45.75" customHeight="1" x14ac:dyDescent="0.2">
      <c r="A10" s="7" t="s">
        <v>18</v>
      </c>
      <c r="B10" s="8" t="s">
        <v>35</v>
      </c>
      <c r="C10" s="8" t="s">
        <v>36</v>
      </c>
      <c r="D10" s="8" t="s">
        <v>32</v>
      </c>
      <c r="E10" s="8" t="s">
        <v>21</v>
      </c>
      <c r="F10" s="8" t="s">
        <v>33</v>
      </c>
      <c r="G10" s="8" t="s">
        <v>22</v>
      </c>
      <c r="H10" s="8" t="s">
        <v>34</v>
      </c>
      <c r="I10" s="8" t="s">
        <v>23</v>
      </c>
      <c r="J10" s="8" t="s">
        <v>14</v>
      </c>
    </row>
    <row r="11" spans="1:10" s="14" customFormat="1" ht="15" customHeight="1" x14ac:dyDescent="0.2">
      <c r="A11" s="11" t="s">
        <v>1</v>
      </c>
      <c r="B11" s="13">
        <v>40</v>
      </c>
      <c r="C11" s="34"/>
      <c r="D11" s="13">
        <v>100</v>
      </c>
      <c r="E11" s="34"/>
      <c r="F11" s="13">
        <v>100</v>
      </c>
      <c r="G11" s="34"/>
      <c r="H11" s="13">
        <v>100</v>
      </c>
      <c r="I11" s="34"/>
      <c r="J11" s="24">
        <f>C11*B11+D11*E11+F11*G11+H11*I11</f>
        <v>0</v>
      </c>
    </row>
    <row r="12" spans="1:10" s="14" customFormat="1" ht="15" customHeight="1" x14ac:dyDescent="0.2">
      <c r="A12" s="11" t="s">
        <v>15</v>
      </c>
      <c r="B12" s="13">
        <v>100</v>
      </c>
      <c r="C12" s="34"/>
      <c r="D12" s="13">
        <v>245</v>
      </c>
      <c r="E12" s="34"/>
      <c r="F12" s="13">
        <v>245</v>
      </c>
      <c r="G12" s="34"/>
      <c r="H12" s="13">
        <v>245</v>
      </c>
      <c r="I12" s="34"/>
      <c r="J12" s="24">
        <f t="shared" ref="J12:J20" si="0">C12*B12+D12*E12+F12*G12+H12*I12</f>
        <v>0</v>
      </c>
    </row>
    <row r="13" spans="1:10" s="14" customFormat="1" ht="15" customHeight="1" x14ac:dyDescent="0.2">
      <c r="A13" s="11" t="s">
        <v>3</v>
      </c>
      <c r="B13" s="13">
        <v>30</v>
      </c>
      <c r="C13" s="34"/>
      <c r="D13" s="13">
        <v>80</v>
      </c>
      <c r="E13" s="34"/>
      <c r="F13" s="13">
        <v>80</v>
      </c>
      <c r="G13" s="34"/>
      <c r="H13" s="13">
        <v>80</v>
      </c>
      <c r="I13" s="34"/>
      <c r="J13" s="24">
        <f t="shared" si="0"/>
        <v>0</v>
      </c>
    </row>
    <row r="14" spans="1:10" s="14" customFormat="1" ht="15" customHeight="1" x14ac:dyDescent="0.2">
      <c r="A14" s="11" t="s">
        <v>19</v>
      </c>
      <c r="B14" s="13">
        <v>12</v>
      </c>
      <c r="C14" s="34"/>
      <c r="D14" s="13">
        <v>30</v>
      </c>
      <c r="E14" s="34"/>
      <c r="F14" s="13">
        <v>30</v>
      </c>
      <c r="G14" s="34"/>
      <c r="H14" s="13">
        <v>30</v>
      </c>
      <c r="I14" s="34"/>
      <c r="J14" s="24">
        <f t="shared" si="0"/>
        <v>0</v>
      </c>
    </row>
    <row r="15" spans="1:10" s="14" customFormat="1" ht="15" customHeight="1" x14ac:dyDescent="0.2">
      <c r="A15" s="11" t="s">
        <v>12</v>
      </c>
      <c r="B15" s="13">
        <v>10</v>
      </c>
      <c r="C15" s="34"/>
      <c r="D15" s="13">
        <v>25</v>
      </c>
      <c r="E15" s="34"/>
      <c r="F15" s="13">
        <v>25</v>
      </c>
      <c r="G15" s="34"/>
      <c r="H15" s="13">
        <v>25</v>
      </c>
      <c r="I15" s="34"/>
      <c r="J15" s="24">
        <f t="shared" si="0"/>
        <v>0</v>
      </c>
    </row>
    <row r="16" spans="1:10" s="14" customFormat="1" ht="15" customHeight="1" x14ac:dyDescent="0.2">
      <c r="A16" s="11" t="s">
        <v>4</v>
      </c>
      <c r="B16" s="13">
        <v>3</v>
      </c>
      <c r="C16" s="34"/>
      <c r="D16" s="13">
        <v>10</v>
      </c>
      <c r="E16" s="34"/>
      <c r="F16" s="13">
        <v>10</v>
      </c>
      <c r="G16" s="34"/>
      <c r="H16" s="13">
        <v>10</v>
      </c>
      <c r="I16" s="34"/>
      <c r="J16" s="24">
        <f t="shared" si="0"/>
        <v>0</v>
      </c>
    </row>
    <row r="17" spans="1:10" s="14" customFormat="1" ht="15" customHeight="1" x14ac:dyDescent="0.2">
      <c r="A17" s="11" t="s">
        <v>13</v>
      </c>
      <c r="B17" s="13">
        <v>2</v>
      </c>
      <c r="C17" s="34"/>
      <c r="D17" s="13">
        <v>5</v>
      </c>
      <c r="E17" s="34"/>
      <c r="F17" s="13">
        <v>5</v>
      </c>
      <c r="G17" s="34"/>
      <c r="H17" s="13">
        <v>5</v>
      </c>
      <c r="I17" s="34"/>
      <c r="J17" s="24">
        <f t="shared" si="0"/>
        <v>0</v>
      </c>
    </row>
    <row r="18" spans="1:10" s="14" customFormat="1" ht="15" customHeight="1" x14ac:dyDescent="0.2">
      <c r="A18" s="11" t="s">
        <v>7</v>
      </c>
      <c r="B18" s="13">
        <v>1</v>
      </c>
      <c r="C18" s="34"/>
      <c r="D18" s="13">
        <v>3</v>
      </c>
      <c r="E18" s="34"/>
      <c r="F18" s="13">
        <v>3</v>
      </c>
      <c r="G18" s="34"/>
      <c r="H18" s="13">
        <v>3</v>
      </c>
      <c r="I18" s="34"/>
      <c r="J18" s="24">
        <f t="shared" si="0"/>
        <v>0</v>
      </c>
    </row>
    <row r="19" spans="1:10" s="14" customFormat="1" ht="15" customHeight="1" x14ac:dyDescent="0.2">
      <c r="A19" s="11" t="s">
        <v>8</v>
      </c>
      <c r="B19" s="13">
        <v>1</v>
      </c>
      <c r="C19" s="34"/>
      <c r="D19" s="13">
        <v>1</v>
      </c>
      <c r="E19" s="34"/>
      <c r="F19" s="13">
        <v>1</v>
      </c>
      <c r="G19" s="34"/>
      <c r="H19" s="13">
        <v>1</v>
      </c>
      <c r="I19" s="34"/>
      <c r="J19" s="24">
        <f t="shared" si="0"/>
        <v>0</v>
      </c>
    </row>
    <row r="20" spans="1:10" s="14" customFormat="1" ht="15" customHeight="1" x14ac:dyDescent="0.2">
      <c r="A20" s="11" t="s">
        <v>9</v>
      </c>
      <c r="B20" s="13">
        <v>1</v>
      </c>
      <c r="C20" s="34"/>
      <c r="D20" s="13">
        <v>1</v>
      </c>
      <c r="E20" s="34"/>
      <c r="F20" s="13">
        <v>1</v>
      </c>
      <c r="G20" s="34"/>
      <c r="H20" s="13">
        <v>1</v>
      </c>
      <c r="I20" s="34"/>
      <c r="J20" s="24">
        <f t="shared" si="0"/>
        <v>0</v>
      </c>
    </row>
    <row r="21" spans="1:10" s="14" customFormat="1" ht="25.5" customHeight="1" x14ac:dyDescent="0.2">
      <c r="A21" s="28" t="s">
        <v>17</v>
      </c>
      <c r="B21" s="16">
        <f>SUM(B11:B20)</f>
        <v>200</v>
      </c>
      <c r="C21" s="17">
        <f>ROUND(SUMPRODUCT(C11:C20,B11:B20)/B21,2)</f>
        <v>0</v>
      </c>
      <c r="D21" s="16">
        <f>SUM(D11:D20)</f>
        <v>500</v>
      </c>
      <c r="E21" s="17">
        <f>ROUND(SUMPRODUCT(E11:E20,D11:D20)/D21,2)</f>
        <v>0</v>
      </c>
      <c r="F21" s="16">
        <f>SUM(F11:F20)</f>
        <v>500</v>
      </c>
      <c r="G21" s="17">
        <f>ROUND(SUMPRODUCT(G11:G20,F11:F20)/F21,2)</f>
        <v>0</v>
      </c>
      <c r="H21" s="16">
        <f>SUM(H11:H20)</f>
        <v>500</v>
      </c>
      <c r="I21" s="17">
        <f>ROUND(SUMPRODUCT(I11:I20,H11:H20)/H21,2)</f>
        <v>0</v>
      </c>
      <c r="J21" s="21">
        <f>SUM(J11:J20)</f>
        <v>0</v>
      </c>
    </row>
    <row r="22" spans="1:10" x14ac:dyDescent="0.2">
      <c r="D22" s="18"/>
      <c r="E22" s="18"/>
      <c r="G22" s="36"/>
      <c r="H22" s="26"/>
    </row>
    <row r="23" spans="1:10" s="9" customFormat="1" ht="25.5" customHeight="1" thickBot="1" x14ac:dyDescent="0.25">
      <c r="A23" s="6"/>
      <c r="B23" s="6"/>
      <c r="C23" s="6"/>
      <c r="D23" s="31"/>
      <c r="G23" s="32"/>
      <c r="H23" s="44"/>
      <c r="I23" s="33" t="s">
        <v>43</v>
      </c>
      <c r="J23" s="39">
        <v>218840</v>
      </c>
    </row>
    <row r="24" spans="1:10" s="9" customFormat="1" ht="25.5" customHeight="1" thickBot="1" x14ac:dyDescent="0.25">
      <c r="A24" s="6"/>
      <c r="B24" s="6"/>
      <c r="C24" s="6"/>
      <c r="D24" s="31"/>
      <c r="G24" s="37"/>
      <c r="H24" s="38"/>
      <c r="I24" s="43" t="s">
        <v>42</v>
      </c>
      <c r="J24" s="40">
        <f>ROUND(1-J21/J23,5)</f>
        <v>1</v>
      </c>
    </row>
    <row r="26" spans="1:10" ht="34.9" customHeight="1" x14ac:dyDescent="0.2">
      <c r="I26" s="41" t="s">
        <v>40</v>
      </c>
    </row>
    <row r="27" spans="1:10" ht="29.65" customHeight="1" x14ac:dyDescent="0.2">
      <c r="A27" s="42" t="s">
        <v>44</v>
      </c>
      <c r="B27" s="45" t="s">
        <v>45</v>
      </c>
      <c r="C27" s="46"/>
      <c r="D27" s="46"/>
      <c r="E27" s="46"/>
      <c r="I27" s="41" t="s">
        <v>47</v>
      </c>
    </row>
    <row r="28" spans="1:10" ht="30.95" customHeight="1" x14ac:dyDescent="0.2">
      <c r="I28" s="30" t="s">
        <v>41</v>
      </c>
    </row>
  </sheetData>
  <sheetProtection algorithmName="SHA-512" hashValue="DDt02snT7QCxgovkabFp01h01MAaobxo6zv20fqNQCSSext3M/aPSdZC74SLWDsQ/bEuhFzkuUs6rpvwqNPNVA==" saltValue="gdhFS10GeeLFEo9PQwRzLw==" spinCount="100000" sheet="1" objects="1" scenarios="1" selectLockedCells="1"/>
  <printOptions horizontalCentered="1"/>
  <pageMargins left="0.70866141732283472" right="0.70866141732283472" top="0.39370078740157483" bottom="0.39370078740157483" header="0.31496062992125984" footer="0.31496062992125984"/>
  <pageSetup paperSize="9" orientation="landscape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All5 elem B1</vt:lpstr>
      <vt:lpstr>All6 elem B2</vt:lpstr>
      <vt:lpstr>All7 elem B4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Ferrandini Lorenzo</dc:creator>
  <cp:lastModifiedBy>Pettenati Maria Laura</cp:lastModifiedBy>
  <cp:lastPrinted>2018-08-14T06:36:49Z</cp:lastPrinted>
  <dcterms:created xsi:type="dcterms:W3CDTF">2018-03-25T15:48:13Z</dcterms:created>
  <dcterms:modified xsi:type="dcterms:W3CDTF">2018-10-16T07:30:34Z</dcterms:modified>
</cp:coreProperties>
</file>